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СОБРАНИЯ\Собрание апрель 2025 года\"/>
    </mc:Choice>
  </mc:AlternateContent>
  <xr:revisionPtr revIDLastSave="0" documentId="13_ncr:1_{597828B9-E1A3-4CA1-9033-BB26F451D5BD}" xr6:coauthVersionLast="36" xr6:coauthVersionMax="36" xr10:uidLastSave="{00000000-0000-0000-0000-000000000000}"/>
  <bookViews>
    <workbookView xWindow="0" yWindow="0" windowWidth="15480" windowHeight="116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32" i="1" l="1"/>
  <c r="D32" i="1"/>
  <c r="C34" i="1"/>
  <c r="E16" i="1"/>
  <c r="D15" i="1"/>
  <c r="C14" i="1"/>
  <c r="D14" i="1"/>
  <c r="D20" i="1" l="1"/>
  <c r="E20" i="1" s="1"/>
  <c r="D19" i="1"/>
  <c r="E19" i="1" s="1"/>
  <c r="D23" i="1" l="1"/>
  <c r="E23" i="1" s="1"/>
  <c r="D21" i="1"/>
  <c r="D33" i="1" l="1"/>
  <c r="E21" i="1" l="1"/>
  <c r="D24" i="1" l="1"/>
  <c r="E24" i="1" s="1"/>
  <c r="E33" i="1"/>
  <c r="E22" i="1"/>
  <c r="D26" i="1" l="1"/>
  <c r="E26" i="1" s="1"/>
  <c r="D31" i="1"/>
  <c r="E31" i="1" s="1"/>
  <c r="D30" i="1"/>
  <c r="E30" i="1" s="1"/>
  <c r="D29" i="1"/>
  <c r="E29" i="1" s="1"/>
  <c r="D28" i="1"/>
  <c r="D27" i="1"/>
  <c r="E27" i="1" s="1"/>
  <c r="D25" i="1"/>
  <c r="E25" i="1" s="1"/>
  <c r="E28" i="1" l="1"/>
  <c r="E34" i="1" s="1"/>
  <c r="D34" i="1"/>
  <c r="C16" i="1"/>
</calcChain>
</file>

<file path=xl/sharedStrings.xml><?xml version="1.0" encoding="utf-8"?>
<sst xmlns="http://schemas.openxmlformats.org/spreadsheetml/2006/main" count="44" uniqueCount="43">
  <si>
    <t>№</t>
  </si>
  <si>
    <t>Наименование</t>
  </si>
  <si>
    <t>Сумма за год, рублей</t>
  </si>
  <si>
    <t>Сумма в месяц, рублей</t>
  </si>
  <si>
    <t>Сумма на 1 кв.м. в месяц</t>
  </si>
  <si>
    <t>Доходы</t>
  </si>
  <si>
    <t>ИТОГО:</t>
  </si>
  <si>
    <t>Адрес местонахождения ТСЖ "Лядова, 60": город Пенза, улица Лядова, дом 60</t>
  </si>
  <si>
    <t>Справочная информация:</t>
  </si>
  <si>
    <t>Количество</t>
  </si>
  <si>
    <t>Площадь жилых помещений (кв.м)</t>
  </si>
  <si>
    <t>Количество квартир (шт)</t>
  </si>
  <si>
    <t>Количество лифтов (шт)</t>
  </si>
  <si>
    <t>Количество подъездов (шт)</t>
  </si>
  <si>
    <t xml:space="preserve">Расходы  </t>
  </si>
  <si>
    <t>Страхование лифтов</t>
  </si>
  <si>
    <t>Услуги банка (ПАО "Сбербанк")</t>
  </si>
  <si>
    <t>Канцелярские расходы, заправка картриджа для принтера</t>
  </si>
  <si>
    <t>Члены правления ТСЖ «Лядова, 60»:</t>
  </si>
  <si>
    <t>Иванова О.С.</t>
  </si>
  <si>
    <t>Чегуров К.А.</t>
  </si>
  <si>
    <t>Фролова Т.А.</t>
  </si>
  <si>
    <t>Количество зарегистрированных (чел)</t>
  </si>
  <si>
    <t>Макарова В.Г.</t>
  </si>
  <si>
    <t>Пасельская Н.А.</t>
  </si>
  <si>
    <t>Почтовые услуги (заказные письма)</t>
  </si>
  <si>
    <t xml:space="preserve">Начисления по тарифу "Техническое содержание" </t>
  </si>
  <si>
    <t xml:space="preserve">Поверка Счетчиков холодного и горячего водоснабжения </t>
  </si>
  <si>
    <t>Дератизация, дезинсекция</t>
  </si>
  <si>
    <t>Диагностика лифтов ежегодная, диагностика лифтов с истекшим сроком службы</t>
  </si>
  <si>
    <t>Обслуживание шлагбаума</t>
  </si>
  <si>
    <t>Подготовка к зимнему периоду, опрессовка, поверка и замена монометров и задвижек</t>
  </si>
  <si>
    <t>Проверка вентканалов (3 раза в год), пробивание вентканалов</t>
  </si>
  <si>
    <t>Смета расходов и доходов ТСЖ «Лядова, 60» на 2025 год</t>
  </si>
  <si>
    <t>Прочие доходы (возврат 3% за лифты, реклама в лифтах)</t>
  </si>
  <si>
    <t>Расходы по договорам подряда (садовник, работы по благоустройству)</t>
  </si>
  <si>
    <t>Юридические услуги и госпошлины (кассация по пандусам, работа с должниками)</t>
  </si>
  <si>
    <t>Оборудование, инструмент, инвентарь (лопаты, метлы, тряпки уборщице, чистящие-моющие, метизы, краска, кисти и др. расходные материалы, в том числе ремонт имеющихся инстоументов).</t>
  </si>
  <si>
    <t>" 02 " апреля 2025г</t>
  </si>
  <si>
    <t>Расходы, связанные с технической поддержкой (ведение сайта,формирование и печать квитанций, отправка их по электронной почте, формирование выписок лицевых счетов, подготовка досудебных претензий и финансового пакета документов для юриста, полное ведение бухгалтерской отчетности ТСЖ, продление ЭЦП и др)</t>
  </si>
  <si>
    <t>Техническое содержание дома.
Перечень запланированных мероприятий:
- ремонт подъездов
- покраска столбов антивандальной краской;
- ремонт асфальтового покрытия тротуара
- мелкий ремонт детской спортивной площадки, 
- покраска скамеек;
- покраска бордюров и разметка парковки;
- закупка антигололедного реагента;
- озеленение территории после аварийных раскопок;
- очистка снега трактором зимой;
- другие неотложные работы.</t>
  </si>
  <si>
    <t>ФОТ с налогами и сборами (с января по апрель по 100тр, с мая по декабрь по 120 тр)</t>
  </si>
  <si>
    <t>Утверждена общим собранием собственников и членов ТСЖ "Лядова, 60" от _____________2025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</si>
</sst>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212121"/>
      <name val="Segoe UI"/>
      <family val="2"/>
      <charset val="204"/>
    </font>
    <font>
      <b/>
      <sz val="11"/>
      <color rgb="FF000000"/>
      <name val="Segoe UI"/>
      <family val="2"/>
      <charset val="204"/>
    </font>
    <font>
      <sz val="11"/>
      <color rgb="FF333333"/>
      <name val="Segoe UI"/>
      <family val="2"/>
      <charset val="204"/>
    </font>
    <font>
      <b/>
      <sz val="11"/>
      <color rgb="FF333333"/>
      <name val="Segoe UI"/>
      <family val="2"/>
      <charset val="204"/>
    </font>
    <font>
      <b/>
      <u/>
      <sz val="11"/>
      <color rgb="FF000000"/>
      <name val="Segoe UI"/>
      <family val="2"/>
      <charset val="204"/>
    </font>
    <font>
      <b/>
      <sz val="16"/>
      <color rgb="FF000000"/>
      <name val="Segoe UI"/>
      <family val="2"/>
      <charset val="204"/>
    </font>
    <font>
      <b/>
      <sz val="11"/>
      <color rgb="FFFF0000"/>
      <name val="Segoe UI"/>
      <family val="2"/>
      <charset val="204"/>
    </font>
    <font>
      <sz val="10"/>
      <color rgb="FF333333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EDE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/>
      <top style="medium">
        <color rgb="FF666666"/>
      </top>
      <bottom style="medium">
        <color rgb="FF666666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/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/>
      <right/>
      <top style="medium">
        <color rgb="FF666666"/>
      </top>
      <bottom/>
      <diagonal/>
    </border>
    <border>
      <left style="medium">
        <color rgb="FF666666"/>
      </left>
      <right/>
      <top/>
      <bottom style="medium">
        <color rgb="FF666666"/>
      </bottom>
      <diagonal/>
    </border>
    <border>
      <left/>
      <right/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rgb="FFFFFFFF"/>
      </left>
      <right/>
      <top style="medium">
        <color rgb="FF666666"/>
      </top>
      <bottom style="medium">
        <color rgb="FFFFFFFF"/>
      </bottom>
      <diagonal/>
    </border>
    <border>
      <left/>
      <right/>
      <top style="medium">
        <color rgb="FF666666"/>
      </top>
      <bottom style="medium">
        <color rgb="FFFFFFFF"/>
      </bottom>
      <diagonal/>
    </border>
    <border>
      <left/>
      <right style="medium">
        <color rgb="FFFFFFFF"/>
      </right>
      <top style="medium">
        <color rgb="FF666666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666666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3" fillId="5" borderId="1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workbookViewId="0">
      <selection activeCell="O12" sqref="O12"/>
    </sheetView>
  </sheetViews>
  <sheetFormatPr defaultRowHeight="15" x14ac:dyDescent="0.25"/>
  <cols>
    <col min="2" max="2" width="44.140625" customWidth="1"/>
    <col min="3" max="3" width="20.140625" customWidth="1"/>
    <col min="4" max="4" width="16" customWidth="1"/>
    <col min="5" max="5" width="10" customWidth="1"/>
    <col min="8" max="8" width="10" bestFit="1" customWidth="1"/>
  </cols>
  <sheetData>
    <row r="1" spans="1:5" ht="52.5" customHeight="1" thickBot="1" x14ac:dyDescent="0.3">
      <c r="C1" s="24" t="s">
        <v>42</v>
      </c>
      <c r="D1" s="25"/>
      <c r="E1" s="26"/>
    </row>
    <row r="2" spans="1:5" ht="38.25" customHeight="1" thickBot="1" x14ac:dyDescent="0.3">
      <c r="A2" s="20" t="s">
        <v>33</v>
      </c>
      <c r="B2" s="21"/>
      <c r="C2" s="21"/>
      <c r="D2" s="21"/>
      <c r="E2" s="22"/>
    </row>
    <row r="3" spans="1:5" ht="16.5" x14ac:dyDescent="0.25">
      <c r="A3" s="27" t="s">
        <v>7</v>
      </c>
      <c r="B3" s="27"/>
      <c r="C3" s="27"/>
      <c r="D3" s="27"/>
      <c r="E3" s="27"/>
    </row>
    <row r="4" spans="1:5" ht="17.25" thickBot="1" x14ac:dyDescent="0.3">
      <c r="A4" s="23"/>
      <c r="B4" s="23"/>
      <c r="C4" s="23"/>
      <c r="D4" s="23"/>
      <c r="E4" s="23"/>
    </row>
    <row r="5" spans="1:5" ht="17.25" thickBot="1" x14ac:dyDescent="0.3">
      <c r="A5" s="2"/>
      <c r="B5" s="2" t="s">
        <v>8</v>
      </c>
      <c r="C5" s="2" t="s">
        <v>9</v>
      </c>
      <c r="D5" s="6"/>
      <c r="E5" s="6"/>
    </row>
    <row r="6" spans="1:5" ht="16.5" x14ac:dyDescent="0.25">
      <c r="A6" s="7">
        <v>1</v>
      </c>
      <c r="B6" s="7" t="s">
        <v>10</v>
      </c>
      <c r="C6" s="7">
        <v>9544.1</v>
      </c>
      <c r="D6" s="6"/>
      <c r="E6" s="6"/>
    </row>
    <row r="7" spans="1:5" ht="16.5" x14ac:dyDescent="0.25">
      <c r="A7" s="7">
        <v>2</v>
      </c>
      <c r="B7" s="7" t="s">
        <v>11</v>
      </c>
      <c r="C7" s="7">
        <v>160</v>
      </c>
      <c r="D7" s="6"/>
      <c r="E7" s="6"/>
    </row>
    <row r="8" spans="1:5" ht="16.5" x14ac:dyDescent="0.25">
      <c r="A8" s="7">
        <v>3</v>
      </c>
      <c r="B8" s="7" t="s">
        <v>12</v>
      </c>
      <c r="C8" s="7">
        <v>4</v>
      </c>
      <c r="D8" s="6"/>
      <c r="E8" s="6"/>
    </row>
    <row r="9" spans="1:5" ht="16.5" x14ac:dyDescent="0.25">
      <c r="A9" s="7">
        <v>4</v>
      </c>
      <c r="B9" s="7" t="s">
        <v>13</v>
      </c>
      <c r="C9" s="7">
        <v>4</v>
      </c>
      <c r="D9" s="6"/>
      <c r="E9" s="6"/>
    </row>
    <row r="10" spans="1:5" ht="16.5" x14ac:dyDescent="0.25">
      <c r="A10" s="7">
        <v>5</v>
      </c>
      <c r="B10" s="7" t="s">
        <v>22</v>
      </c>
      <c r="C10" s="14">
        <v>361</v>
      </c>
      <c r="D10" s="6"/>
      <c r="E10" s="6"/>
    </row>
    <row r="11" spans="1:5" ht="17.25" thickBot="1" x14ac:dyDescent="0.35">
      <c r="A11" s="1"/>
    </row>
    <row r="12" spans="1:5" ht="66.75" thickBot="1" x14ac:dyDescent="0.3">
      <c r="A12" s="2" t="s">
        <v>0</v>
      </c>
      <c r="B12" s="2" t="s">
        <v>1</v>
      </c>
      <c r="C12" s="2" t="s">
        <v>2</v>
      </c>
      <c r="D12" s="2" t="s">
        <v>3</v>
      </c>
      <c r="E12" s="2" t="s">
        <v>4</v>
      </c>
    </row>
    <row r="13" spans="1:5" ht="17.25" thickBot="1" x14ac:dyDescent="0.3">
      <c r="A13" s="28" t="s">
        <v>5</v>
      </c>
      <c r="B13" s="29"/>
      <c r="C13" s="29"/>
      <c r="D13" s="29"/>
      <c r="E13" s="30"/>
    </row>
    <row r="14" spans="1:5" ht="33.75" thickBot="1" x14ac:dyDescent="0.3">
      <c r="A14" s="4">
        <v>1</v>
      </c>
      <c r="B14" s="3" t="s">
        <v>26</v>
      </c>
      <c r="C14" s="5">
        <f>D14*12</f>
        <v>2866665.8760000002</v>
      </c>
      <c r="D14" s="5">
        <f>E14*9544.1</f>
        <v>238888.82300000003</v>
      </c>
      <c r="E14" s="4">
        <v>25.03</v>
      </c>
    </row>
    <row r="15" spans="1:5" ht="33.75" thickBot="1" x14ac:dyDescent="0.3">
      <c r="A15" s="4">
        <v>2</v>
      </c>
      <c r="B15" s="3" t="s">
        <v>34</v>
      </c>
      <c r="C15" s="5">
        <v>10000</v>
      </c>
      <c r="D15" s="5">
        <f>C15/12</f>
        <v>833.33333333333337</v>
      </c>
      <c r="E15" s="4">
        <v>0.08</v>
      </c>
    </row>
    <row r="16" spans="1:5" ht="17.25" thickBot="1" x14ac:dyDescent="0.3">
      <c r="A16" s="4"/>
      <c r="B16" s="3" t="s">
        <v>6</v>
      </c>
      <c r="C16" s="10">
        <f>SUM(C14:C15)</f>
        <v>2876665.8760000002</v>
      </c>
      <c r="D16" s="10"/>
      <c r="E16" s="10">
        <f>SUM(E14:E15)</f>
        <v>25.11</v>
      </c>
    </row>
    <row r="17" spans="1:5" ht="17.25" thickBot="1" x14ac:dyDescent="0.3">
      <c r="A17" s="31" t="s">
        <v>14</v>
      </c>
      <c r="B17" s="32"/>
      <c r="C17" s="32"/>
      <c r="D17" s="32"/>
      <c r="E17" s="33"/>
    </row>
    <row r="18" spans="1:5" ht="29.25" thickBot="1" x14ac:dyDescent="0.3">
      <c r="A18" s="4">
        <v>1</v>
      </c>
      <c r="B18" s="16" t="s">
        <v>41</v>
      </c>
      <c r="C18" s="5">
        <v>1360000</v>
      </c>
      <c r="D18" s="5">
        <v>120000</v>
      </c>
      <c r="E18" s="9">
        <f>D18/9544.1</f>
        <v>12.573212770193104</v>
      </c>
    </row>
    <row r="19" spans="1:5" ht="29.25" thickBot="1" x14ac:dyDescent="0.3">
      <c r="A19" s="4">
        <v>2</v>
      </c>
      <c r="B19" s="16" t="s">
        <v>35</v>
      </c>
      <c r="C19" s="5">
        <v>150000</v>
      </c>
      <c r="D19" s="5">
        <f>C19/12</f>
        <v>12500</v>
      </c>
      <c r="E19" s="9">
        <f>D19/9544.1</f>
        <v>1.3097096635617815</v>
      </c>
    </row>
    <row r="20" spans="1:5" ht="17.25" thickBot="1" x14ac:dyDescent="0.3">
      <c r="A20" s="4">
        <v>3</v>
      </c>
      <c r="B20" s="16" t="s">
        <v>30</v>
      </c>
      <c r="C20" s="5">
        <v>18000</v>
      </c>
      <c r="D20" s="5">
        <f>C20/12</f>
        <v>1500</v>
      </c>
      <c r="E20" s="9">
        <f>D20/9544.1</f>
        <v>0.15716515962741379</v>
      </c>
    </row>
    <row r="21" spans="1:5" ht="17.25" thickBot="1" x14ac:dyDescent="0.3">
      <c r="A21" s="4">
        <v>4</v>
      </c>
      <c r="B21" s="13" t="s">
        <v>16</v>
      </c>
      <c r="C21" s="5">
        <v>42000</v>
      </c>
      <c r="D21" s="5">
        <f>C21/12</f>
        <v>3500</v>
      </c>
      <c r="E21" s="9">
        <f t="shared" ref="E21:E33" si="0">D21/9544.1</f>
        <v>0.36671870579729882</v>
      </c>
    </row>
    <row r="22" spans="1:5" ht="114.75" thickBot="1" x14ac:dyDescent="0.3">
      <c r="A22" s="4">
        <v>5</v>
      </c>
      <c r="B22" s="16" t="s">
        <v>39</v>
      </c>
      <c r="C22" s="5">
        <v>320000</v>
      </c>
      <c r="D22" s="5">
        <v>26666</v>
      </c>
      <c r="E22" s="9">
        <f>D22/9544.1</f>
        <v>2.7939774310830776</v>
      </c>
    </row>
    <row r="23" spans="1:5" ht="29.25" thickBot="1" x14ac:dyDescent="0.3">
      <c r="A23" s="4">
        <v>6</v>
      </c>
      <c r="B23" s="16" t="s">
        <v>27</v>
      </c>
      <c r="C23" s="5">
        <v>60000</v>
      </c>
      <c r="D23" s="5">
        <f>C23/12</f>
        <v>5000</v>
      </c>
      <c r="E23" s="9">
        <f>D23/9544.1</f>
        <v>0.52388386542471266</v>
      </c>
    </row>
    <row r="24" spans="1:5" ht="50.25" thickBot="1" x14ac:dyDescent="0.3">
      <c r="A24" s="4">
        <v>7</v>
      </c>
      <c r="B24" s="13" t="s">
        <v>31</v>
      </c>
      <c r="C24" s="5">
        <v>50000</v>
      </c>
      <c r="D24" s="5">
        <f>C24/12</f>
        <v>4166.666666666667</v>
      </c>
      <c r="E24" s="9">
        <f t="shared" si="0"/>
        <v>0.4365698878539272</v>
      </c>
    </row>
    <row r="25" spans="1:5" ht="17.25" thickBot="1" x14ac:dyDescent="0.3">
      <c r="A25" s="4">
        <v>9</v>
      </c>
      <c r="B25" s="16" t="s">
        <v>28</v>
      </c>
      <c r="C25" s="5">
        <v>15000</v>
      </c>
      <c r="D25" s="9">
        <f>C25/12</f>
        <v>1250</v>
      </c>
      <c r="E25" s="9">
        <f t="shared" si="0"/>
        <v>0.13097096635617816</v>
      </c>
    </row>
    <row r="26" spans="1:5" ht="29.25" thickBot="1" x14ac:dyDescent="0.3">
      <c r="A26" s="4">
        <v>10</v>
      </c>
      <c r="B26" s="16" t="s">
        <v>32</v>
      </c>
      <c r="C26" s="5">
        <v>30000</v>
      </c>
      <c r="D26" s="5">
        <f>C26/12</f>
        <v>2500</v>
      </c>
      <c r="E26" s="9">
        <f t="shared" si="0"/>
        <v>0.26194193271235633</v>
      </c>
    </row>
    <row r="27" spans="1:5" ht="17.25" thickBot="1" x14ac:dyDescent="0.3">
      <c r="A27" s="4">
        <v>11</v>
      </c>
      <c r="B27" s="16" t="s">
        <v>15</v>
      </c>
      <c r="C27" s="5">
        <v>1500</v>
      </c>
      <c r="D27" s="5">
        <f t="shared" ref="D27:D31" si="1">C27/12</f>
        <v>125</v>
      </c>
      <c r="E27" s="9">
        <f t="shared" si="0"/>
        <v>1.3097096635617816E-2</v>
      </c>
    </row>
    <row r="28" spans="1:5" ht="50.25" thickBot="1" x14ac:dyDescent="0.3">
      <c r="A28" s="4">
        <v>13</v>
      </c>
      <c r="B28" s="13" t="s">
        <v>29</v>
      </c>
      <c r="C28" s="9">
        <v>30000</v>
      </c>
      <c r="D28" s="9">
        <f t="shared" si="1"/>
        <v>2500</v>
      </c>
      <c r="E28" s="9">
        <f t="shared" si="0"/>
        <v>0.26194193271235633</v>
      </c>
    </row>
    <row r="29" spans="1:5" ht="33.75" thickBot="1" x14ac:dyDescent="0.3">
      <c r="A29" s="4">
        <v>14</v>
      </c>
      <c r="B29" s="3" t="s">
        <v>17</v>
      </c>
      <c r="C29" s="9">
        <v>8000</v>
      </c>
      <c r="D29" s="9">
        <f t="shared" si="1"/>
        <v>666.66666666666663</v>
      </c>
      <c r="E29" s="9">
        <f t="shared" si="0"/>
        <v>6.9851182056628353E-2</v>
      </c>
    </row>
    <row r="30" spans="1:5" ht="50.25" thickBot="1" x14ac:dyDescent="0.3">
      <c r="A30" s="4">
        <v>15</v>
      </c>
      <c r="B30" s="3" t="s">
        <v>36</v>
      </c>
      <c r="C30" s="9">
        <v>100000</v>
      </c>
      <c r="D30" s="9">
        <f t="shared" si="1"/>
        <v>8333.3333333333339</v>
      </c>
      <c r="E30" s="9">
        <f t="shared" si="0"/>
        <v>0.87313977570785439</v>
      </c>
    </row>
    <row r="31" spans="1:5" ht="83.25" thickBot="1" x14ac:dyDescent="0.3">
      <c r="A31" s="4">
        <v>16</v>
      </c>
      <c r="B31" s="3" t="s">
        <v>37</v>
      </c>
      <c r="C31" s="9">
        <v>35000</v>
      </c>
      <c r="D31" s="9">
        <f t="shared" si="1"/>
        <v>2916.6666666666665</v>
      </c>
      <c r="E31" s="9">
        <f t="shared" si="0"/>
        <v>0.30559892149774903</v>
      </c>
    </row>
    <row r="32" spans="1:5" ht="17.25" thickBot="1" x14ac:dyDescent="0.3">
      <c r="A32" s="4">
        <v>17</v>
      </c>
      <c r="B32" s="3" t="s">
        <v>25</v>
      </c>
      <c r="C32" s="5">
        <v>6000</v>
      </c>
      <c r="D32" s="4">
        <f>C32/12</f>
        <v>500</v>
      </c>
      <c r="E32" s="9">
        <f>D32/9544.1</f>
        <v>5.2388386542471264E-2</v>
      </c>
    </row>
    <row r="33" spans="1:5" ht="267" customHeight="1" thickBot="1" x14ac:dyDescent="0.3">
      <c r="A33" s="4">
        <v>18</v>
      </c>
      <c r="B33" s="15" t="s">
        <v>40</v>
      </c>
      <c r="C33" s="9">
        <v>500000</v>
      </c>
      <c r="D33" s="9">
        <f>C33/12</f>
        <v>41666.666666666664</v>
      </c>
      <c r="E33" s="9">
        <f t="shared" si="0"/>
        <v>4.3656988785392716</v>
      </c>
    </row>
    <row r="34" spans="1:5" ht="17.25" thickBot="1" x14ac:dyDescent="0.3">
      <c r="A34" s="4"/>
      <c r="B34" s="8" t="s">
        <v>6</v>
      </c>
      <c r="C34" s="10">
        <f>SUM(C18:C33)</f>
        <v>2725500</v>
      </c>
      <c r="D34" s="10">
        <f>SUM(D18:D33)</f>
        <v>233790.99999999997</v>
      </c>
      <c r="E34" s="10">
        <f>SUM(E18:E33)</f>
        <v>24.495866556301799</v>
      </c>
    </row>
    <row r="35" spans="1:5" ht="45.75" customHeight="1" thickBot="1" x14ac:dyDescent="0.3">
      <c r="A35" s="17" t="s">
        <v>18</v>
      </c>
      <c r="B35" s="18"/>
      <c r="C35" s="19"/>
      <c r="D35" s="34" t="s">
        <v>38</v>
      </c>
      <c r="E35" s="35"/>
    </row>
    <row r="36" spans="1:5" ht="33" customHeight="1" x14ac:dyDescent="0.25">
      <c r="B36" s="11"/>
      <c r="C36" t="s">
        <v>19</v>
      </c>
    </row>
    <row r="37" spans="1:5" ht="36.75" customHeight="1" x14ac:dyDescent="0.25">
      <c r="B37" s="12"/>
      <c r="C37" t="s">
        <v>24</v>
      </c>
    </row>
    <row r="38" spans="1:5" ht="39.75" customHeight="1" x14ac:dyDescent="0.25">
      <c r="B38" s="12"/>
      <c r="C38" t="s">
        <v>20</v>
      </c>
    </row>
    <row r="39" spans="1:5" ht="36.75" customHeight="1" x14ac:dyDescent="0.25">
      <c r="B39" s="12"/>
      <c r="C39" t="s">
        <v>23</v>
      </c>
    </row>
    <row r="40" spans="1:5" ht="44.25" customHeight="1" x14ac:dyDescent="0.25">
      <c r="B40" s="12"/>
      <c r="C40" t="s">
        <v>21</v>
      </c>
    </row>
  </sheetData>
  <mergeCells count="8">
    <mergeCell ref="A35:C35"/>
    <mergeCell ref="A2:E2"/>
    <mergeCell ref="A4:E4"/>
    <mergeCell ref="C1:E1"/>
    <mergeCell ref="A3:E3"/>
    <mergeCell ref="A13:E13"/>
    <mergeCell ref="A17:E17"/>
    <mergeCell ref="D35:E35"/>
  </mergeCells>
  <pageMargins left="0.70866141732283472" right="0.70866141732283472" top="0.74803149606299213" bottom="0.74803149606299213" header="0.31496062992125984" footer="0.31496062992125984"/>
  <pageSetup paperSize="9" scale="87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Professional</cp:lastModifiedBy>
  <cp:lastPrinted>2025-04-03T11:36:07Z</cp:lastPrinted>
  <dcterms:created xsi:type="dcterms:W3CDTF">2017-02-17T16:24:17Z</dcterms:created>
  <dcterms:modified xsi:type="dcterms:W3CDTF">2025-04-03T11:36:59Z</dcterms:modified>
</cp:coreProperties>
</file>